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EF-FS01.employeefiduciary.com\Shares$\Sales\Fee Comparisons\2025 Fee Comparisons\John Hancock\Neopath Health\"/>
    </mc:Choice>
  </mc:AlternateContent>
  <xr:revisionPtr revIDLastSave="0" documentId="13_ncr:1_{FADCEBBA-8059-4F7C-A24E-FD75DA80768C}" xr6:coauthVersionLast="47" xr6:coauthVersionMax="47" xr10:uidLastSave="{00000000-0000-0000-0000-000000000000}"/>
  <bookViews>
    <workbookView xWindow="2340" yWindow="600" windowWidth="2721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H32" i="1" l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4" i="1" l="1"/>
  <c r="H5" i="1"/>
  <c r="H6" i="1"/>
  <c r="H7" i="1"/>
  <c r="H8" i="1"/>
  <c r="H33" i="1"/>
  <c r="H34" i="1"/>
  <c r="H35" i="1"/>
  <c r="H36" i="1"/>
  <c r="H37" i="1"/>
  <c r="H38" i="1"/>
  <c r="H39" i="1"/>
  <c r="H40" i="1"/>
  <c r="H41" i="1"/>
  <c r="H42" i="1"/>
  <c r="H3" i="1"/>
  <c r="F4" i="1"/>
  <c r="F5" i="1"/>
  <c r="F6" i="1"/>
  <c r="F7" i="1"/>
  <c r="F8" i="1"/>
  <c r="F33" i="1"/>
  <c r="F34" i="1"/>
  <c r="F35" i="1"/>
  <c r="F36" i="1"/>
  <c r="F37" i="1"/>
  <c r="F38" i="1"/>
  <c r="F39" i="1"/>
  <c r="F40" i="1"/>
  <c r="F41" i="1"/>
  <c r="F42" i="1"/>
  <c r="C43" i="1" l="1"/>
  <c r="D46" i="1" s="1"/>
  <c r="D43" i="1"/>
  <c r="F43" i="1"/>
  <c r="H43" i="1" l="1"/>
  <c r="D47" i="1" l="1"/>
  <c r="D51" i="1" s="1"/>
  <c r="D53" i="1"/>
  <c r="D55" i="1" l="1"/>
</calcChain>
</file>

<file path=xl/sharedStrings.xml><?xml version="1.0" encoding="utf-8"?>
<sst xmlns="http://schemas.openxmlformats.org/spreadsheetml/2006/main" count="55" uniqueCount="55">
  <si>
    <t>Balance</t>
  </si>
  <si>
    <t>Exp. Ratio</t>
  </si>
  <si>
    <t>Fund Cost</t>
  </si>
  <si>
    <t>Indirect Fees</t>
  </si>
  <si>
    <t xml:space="preserve">Wrap Fee </t>
  </si>
  <si>
    <t>Rev Sharing</t>
  </si>
  <si>
    <t>Fund Name</t>
  </si>
  <si>
    <t>Administration Fees</t>
  </si>
  <si>
    <t>Direct John Hancock Fees</t>
  </si>
  <si>
    <t>Indirect John Hancock Fees</t>
  </si>
  <si>
    <t>Total</t>
  </si>
  <si>
    <t>Investment Expenses</t>
  </si>
  <si>
    <t>All-In Fee</t>
  </si>
  <si>
    <t>500 Index Fund</t>
  </si>
  <si>
    <t>AB Global Bond Fund</t>
  </si>
  <si>
    <t>American Funds EUPAC Fund</t>
  </si>
  <si>
    <t>American Funds New World Fund</t>
  </si>
  <si>
    <t>BlackRock Infl Protected Bond</t>
  </si>
  <si>
    <t>BlackRock LifePath Index 2025</t>
  </si>
  <si>
    <t>BlackRock LifePath Index 2030</t>
  </si>
  <si>
    <t>BlackRock LifePath Index 2035</t>
  </si>
  <si>
    <t>BlackRock LifePath Index 2040</t>
  </si>
  <si>
    <t>BlackRock LifePath Index 2045</t>
  </si>
  <si>
    <t>BlackRock LifePath Index 2050</t>
  </si>
  <si>
    <t>BlackRock LifePath Index 2055</t>
  </si>
  <si>
    <t>BlackRock LifePath Index 2060</t>
  </si>
  <si>
    <t>BlackRock LifePath Index 2065</t>
  </si>
  <si>
    <t>BlackRock LifePath Index Ret</t>
  </si>
  <si>
    <t>Capital World Growth &amp; Income</t>
  </si>
  <si>
    <t>Carillon Eagle Mid Cap Growth</t>
  </si>
  <si>
    <t>Cohen &amp; Steers Real Estate</t>
  </si>
  <si>
    <t>DFA Inflation-Protected Sec</t>
  </si>
  <si>
    <t>DFA Intl Small Company Fund</t>
  </si>
  <si>
    <t>DFA US Targeted Value Fund</t>
  </si>
  <si>
    <t>Dodge &amp; Cox International St</t>
  </si>
  <si>
    <t>Federated High Yield Bond</t>
  </si>
  <si>
    <t>Fidelity International Index</t>
  </si>
  <si>
    <t>Fidelity Mid Cap Index Fund</t>
  </si>
  <si>
    <t>Fidelity NASDAQ Composite Idx</t>
  </si>
  <si>
    <t>Franklin Utilities Fund</t>
  </si>
  <si>
    <t>John Hancock Disciplined Value</t>
  </si>
  <si>
    <t>John Hancock Stable Val N19</t>
  </si>
  <si>
    <t>JPMorgan U.S. Equity Fund</t>
  </si>
  <si>
    <t>Nuveen Large-Cap Growth Index</t>
  </si>
  <si>
    <t>Nuveen Small-Cap Blend Index</t>
  </si>
  <si>
    <t>PGIM Jennison Mid Cap Growth</t>
  </si>
  <si>
    <t>PGIM Total Return Bond Fund</t>
  </si>
  <si>
    <t>PIMCO Commodity Real Return</t>
  </si>
  <si>
    <t>PIMCO Income Fund</t>
  </si>
  <si>
    <t>Putnam Small Cap Growth Fund</t>
  </si>
  <si>
    <t>Total Bond Market Fund</t>
  </si>
  <si>
    <t>Vanguard Explorer Fund</t>
  </si>
  <si>
    <t>Vanguard Mid-Cap Value ETF</t>
  </si>
  <si>
    <t>Direct TPA Fees (if applicable)</t>
  </si>
  <si>
    <t>Direc Financial Advisor Fees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</si>
</sst>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Source Serif Pro"/>
      <family val="1"/>
    </font>
    <font>
      <sz val="11"/>
      <name val="Source Serif Pro"/>
      <family val="1"/>
    </font>
    <font>
      <b/>
      <sz val="11"/>
      <name val="Source Serif Pro"/>
      <family val="1"/>
    </font>
    <font>
      <b/>
      <sz val="14"/>
      <color theme="1"/>
      <name val="Source Serif Pro"/>
      <family val="1"/>
    </font>
    <font>
      <b/>
      <sz val="14"/>
      <name val="Source Serif Pro"/>
      <family val="1"/>
    </font>
    <font>
      <b/>
      <sz val="11"/>
      <color theme="1"/>
      <name val="Source Serif Pro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0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0" fontId="3" fillId="0" borderId="1" xfId="0" applyFont="1" applyBorder="1"/>
    <xf numFmtId="0" fontId="1" fillId="0" borderId="1" xfId="0" applyFont="1" applyBorder="1"/>
    <xf numFmtId="164" fontId="1" fillId="0" borderId="3" xfId="0" applyNumberFormat="1" applyFont="1" applyBorder="1"/>
    <xf numFmtId="10" fontId="1" fillId="0" borderId="3" xfId="0" applyNumberFormat="1" applyFont="1" applyBorder="1"/>
    <xf numFmtId="0" fontId="1" fillId="0" borderId="4" xfId="0" applyFont="1" applyBorder="1"/>
    <xf numFmtId="0" fontId="4" fillId="0" borderId="5" xfId="0" applyFont="1" applyBorder="1"/>
    <xf numFmtId="164" fontId="4" fillId="0" borderId="6" xfId="0" applyNumberFormat="1" applyFont="1" applyBorder="1"/>
    <xf numFmtId="10" fontId="4" fillId="0" borderId="6" xfId="0" applyNumberFormat="1" applyFont="1" applyBorder="1"/>
    <xf numFmtId="0" fontId="4" fillId="0" borderId="6" xfId="0" applyFont="1" applyBorder="1"/>
    <xf numFmtId="164" fontId="4" fillId="2" borderId="7" xfId="0" applyNumberFormat="1" applyFont="1" applyFill="1" applyBorder="1"/>
    <xf numFmtId="0" fontId="1" fillId="0" borderId="8" xfId="0" applyFont="1" applyBorder="1"/>
    <xf numFmtId="164" fontId="1" fillId="0" borderId="9" xfId="0" applyNumberFormat="1" applyFont="1" applyBorder="1"/>
    <xf numFmtId="10" fontId="1" fillId="0" borderId="9" xfId="0" applyNumberFormat="1" applyFont="1" applyBorder="1"/>
    <xf numFmtId="164" fontId="1" fillId="2" borderId="10" xfId="0" applyNumberFormat="1" applyFont="1" applyFill="1" applyBorder="1"/>
    <xf numFmtId="164" fontId="1" fillId="2" borderId="9" xfId="0" applyNumberFormat="1" applyFont="1" applyFill="1" applyBorder="1"/>
    <xf numFmtId="164" fontId="4" fillId="2" borderId="6" xfId="0" applyNumberFormat="1" applyFont="1" applyFill="1" applyBorder="1"/>
    <xf numFmtId="9" fontId="1" fillId="0" borderId="0" xfId="0" applyNumberFormat="1" applyFont="1"/>
    <xf numFmtId="0" fontId="4" fillId="0" borderId="11" xfId="0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0" fontId="4" fillId="0" borderId="12" xfId="0" applyNumberFormat="1" applyFont="1" applyBorder="1" applyAlignment="1">
      <alignment horizontal="center" wrapText="1"/>
    </xf>
    <xf numFmtId="10" fontId="5" fillId="2" borderId="12" xfId="0" applyNumberFormat="1" applyFont="1" applyFill="1" applyBorder="1" applyAlignment="1">
      <alignment horizontal="center" wrapText="1"/>
    </xf>
    <xf numFmtId="164" fontId="4" fillId="2" borderId="13" xfId="0" applyNumberFormat="1" applyFont="1" applyFill="1" applyBorder="1" applyAlignment="1">
      <alignment horizontal="center" wrapText="1"/>
    </xf>
    <xf numFmtId="0" fontId="2" fillId="0" borderId="0" xfId="0" applyFont="1"/>
    <xf numFmtId="164" fontId="1" fillId="0" borderId="1" xfId="0" applyNumberFormat="1" applyFont="1" applyBorder="1"/>
    <xf numFmtId="0" fontId="3" fillId="0" borderId="2" xfId="0" applyFont="1" applyBorder="1"/>
    <xf numFmtId="164" fontId="6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6"/>
  <sheetViews>
    <sheetView showGridLines="0" tabSelected="1" topLeftCell="A34" zoomScale="91" workbookViewId="0">
      <selection activeCell="D49" sqref="D49"/>
    </sheetView>
  </sheetViews>
  <sheetFormatPr defaultRowHeight="15" x14ac:dyDescent="0.25"/>
  <cols>
    <col min="2" max="2" width="64.28515625" customWidth="1"/>
    <col min="3" max="3" width="18.42578125" bestFit="1" customWidth="1"/>
    <col min="4" max="4" width="11.28515625" bestFit="1" customWidth="1"/>
    <col min="5" max="5" width="10" bestFit="1" customWidth="1"/>
    <col min="6" max="6" width="15.28515625" customWidth="1"/>
    <col min="7" max="7" width="12" bestFit="1" customWidth="1"/>
    <col min="8" max="8" width="15.28515625" customWidth="1"/>
    <col min="12" max="12" width="30.140625" bestFit="1" customWidth="1"/>
    <col min="13" max="13" width="12.7109375" bestFit="1" customWidth="1"/>
    <col min="19" max="19" width="11.85546875" style="1" bestFit="1" customWidth="1"/>
  </cols>
  <sheetData>
    <row r="1" spans="2:18" ht="15.75" thickBot="1" x14ac:dyDescent="0.3"/>
    <row r="2" spans="2:18" ht="42.75" thickBot="1" x14ac:dyDescent="0.45">
      <c r="B2" s="23" t="s">
        <v>6</v>
      </c>
      <c r="C2" s="24" t="s">
        <v>0</v>
      </c>
      <c r="D2" s="25" t="s">
        <v>1</v>
      </c>
      <c r="E2" s="25" t="s">
        <v>4</v>
      </c>
      <c r="F2" s="26" t="s">
        <v>2</v>
      </c>
      <c r="G2" s="25" t="s">
        <v>5</v>
      </c>
      <c r="H2" s="27" t="s">
        <v>3</v>
      </c>
    </row>
    <row r="3" spans="2:18" ht="17.25" x14ac:dyDescent="0.35">
      <c r="B3" s="16" t="s">
        <v>13</v>
      </c>
      <c r="C3" s="17">
        <v>195390.05</v>
      </c>
      <c r="D3" s="18">
        <v>5.0000000000000001E-4</v>
      </c>
      <c r="E3" s="18">
        <v>1.4200000000000001E-2</v>
      </c>
      <c r="F3" s="20">
        <f>(D3+E3)*C3</f>
        <v>2872.2337350000003</v>
      </c>
      <c r="G3" s="18">
        <v>0</v>
      </c>
      <c r="H3" s="19">
        <f>(E3+G3)*C3</f>
        <v>2774.5387099999998</v>
      </c>
      <c r="I3" s="2"/>
      <c r="Q3" s="1"/>
      <c r="R3" s="1"/>
    </row>
    <row r="4" spans="2:18" ht="17.25" x14ac:dyDescent="0.35">
      <c r="B4" s="10" t="s">
        <v>14</v>
      </c>
      <c r="C4" s="8">
        <v>1631.02</v>
      </c>
      <c r="D4" s="9">
        <v>3.0000000000000001E-3</v>
      </c>
      <c r="E4" s="9">
        <v>1.4200000000000001E-2</v>
      </c>
      <c r="F4" s="20">
        <f t="shared" ref="F4:F42" si="0">(D4+E4)*C4</f>
        <v>28.053543999999999</v>
      </c>
      <c r="G4" s="18">
        <v>0</v>
      </c>
      <c r="H4" s="19">
        <f t="shared" ref="H4:H42" si="1">(E4+G4)*C4</f>
        <v>23.160484</v>
      </c>
      <c r="I4" s="2"/>
      <c r="Q4" s="1"/>
      <c r="R4" s="1"/>
    </row>
    <row r="5" spans="2:18" ht="17.25" x14ac:dyDescent="0.35">
      <c r="B5" s="10" t="s">
        <v>15</v>
      </c>
      <c r="C5" s="8">
        <v>0</v>
      </c>
      <c r="D5" s="9">
        <v>4.6999999999999993E-3</v>
      </c>
      <c r="E5" s="9">
        <v>1.4200000000000001E-2</v>
      </c>
      <c r="F5" s="20">
        <f t="shared" si="0"/>
        <v>0</v>
      </c>
      <c r="G5" s="18">
        <v>0</v>
      </c>
      <c r="H5" s="19">
        <f t="shared" si="1"/>
        <v>0</v>
      </c>
      <c r="I5" s="2"/>
      <c r="Q5" s="1"/>
      <c r="R5" s="1"/>
    </row>
    <row r="6" spans="2:18" ht="17.25" x14ac:dyDescent="0.35">
      <c r="B6" s="10" t="s">
        <v>16</v>
      </c>
      <c r="C6" s="8">
        <v>4515.1499999999996</v>
      </c>
      <c r="D6" s="9">
        <v>5.6999999999999993E-3</v>
      </c>
      <c r="E6" s="9">
        <v>1.4200000000000001E-2</v>
      </c>
      <c r="F6" s="20">
        <f t="shared" si="0"/>
        <v>89.851484999999997</v>
      </c>
      <c r="G6" s="18">
        <v>0</v>
      </c>
      <c r="H6" s="19">
        <f t="shared" si="1"/>
        <v>64.115129999999994</v>
      </c>
      <c r="I6" s="2"/>
      <c r="Q6" s="1"/>
      <c r="R6" s="1"/>
    </row>
    <row r="7" spans="2:18" ht="17.25" x14ac:dyDescent="0.35">
      <c r="B7" s="10" t="s">
        <v>17</v>
      </c>
      <c r="C7" s="8">
        <v>559.59</v>
      </c>
      <c r="D7" s="9">
        <v>9.3999999999999986E-3</v>
      </c>
      <c r="E7" s="9">
        <v>1.4200000000000001E-2</v>
      </c>
      <c r="F7" s="20">
        <f t="shared" si="0"/>
        <v>13.206324</v>
      </c>
      <c r="G7" s="18">
        <v>0</v>
      </c>
      <c r="H7" s="19">
        <f t="shared" si="1"/>
        <v>7.9461780000000006</v>
      </c>
      <c r="I7" s="2"/>
      <c r="Q7" s="1"/>
      <c r="R7" s="1"/>
    </row>
    <row r="8" spans="2:18" ht="17.25" x14ac:dyDescent="0.35">
      <c r="B8" s="10" t="s">
        <v>18</v>
      </c>
      <c r="C8" s="8">
        <v>23922.93</v>
      </c>
      <c r="D8" s="9">
        <v>8.9999999999999998E-4</v>
      </c>
      <c r="E8" s="9">
        <v>1.4200000000000001E-2</v>
      </c>
      <c r="F8" s="20">
        <f t="shared" si="0"/>
        <v>361.236243</v>
      </c>
      <c r="G8" s="18">
        <v>0</v>
      </c>
      <c r="H8" s="19">
        <f t="shared" si="1"/>
        <v>339.70560600000005</v>
      </c>
      <c r="I8" s="2"/>
      <c r="Q8" s="1"/>
      <c r="R8" s="1"/>
    </row>
    <row r="9" spans="2:18" ht="17.25" x14ac:dyDescent="0.35">
      <c r="B9" s="10" t="s">
        <v>19</v>
      </c>
      <c r="C9" s="8">
        <v>176296.53</v>
      </c>
      <c r="D9" s="9">
        <v>8.9999999999999998E-4</v>
      </c>
      <c r="E9" s="9">
        <v>1.4200000000000001E-2</v>
      </c>
      <c r="F9" s="20">
        <f t="shared" ref="F9:F32" si="2">(D9+E9)*C9</f>
        <v>2662.0776030000002</v>
      </c>
      <c r="G9" s="18">
        <v>0</v>
      </c>
      <c r="H9" s="19">
        <f t="shared" ref="H9:H32" si="3">(E9+G9)*C9</f>
        <v>2503.4107260000001</v>
      </c>
      <c r="I9" s="2"/>
      <c r="Q9" s="1"/>
      <c r="R9" s="1"/>
    </row>
    <row r="10" spans="2:18" ht="17.25" x14ac:dyDescent="0.35">
      <c r="B10" s="10" t="s">
        <v>20</v>
      </c>
      <c r="C10" s="8">
        <v>247574.3</v>
      </c>
      <c r="D10" s="9">
        <v>8.9999999999999998E-4</v>
      </c>
      <c r="E10" s="9">
        <v>1.4200000000000001E-2</v>
      </c>
      <c r="F10" s="20">
        <f t="shared" si="2"/>
        <v>3738.3719299999998</v>
      </c>
      <c r="G10" s="18">
        <v>0</v>
      </c>
      <c r="H10" s="19">
        <f t="shared" si="3"/>
        <v>3515.5550600000001</v>
      </c>
      <c r="I10" s="2"/>
      <c r="Q10" s="1"/>
      <c r="R10" s="1"/>
    </row>
    <row r="11" spans="2:18" ht="17.25" x14ac:dyDescent="0.35">
      <c r="B11" s="10" t="s">
        <v>21</v>
      </c>
      <c r="C11" s="8">
        <v>179557.38</v>
      </c>
      <c r="D11" s="9">
        <v>8.9999999999999998E-4</v>
      </c>
      <c r="E11" s="9">
        <v>1.4200000000000001E-2</v>
      </c>
      <c r="F11" s="20">
        <f t="shared" si="2"/>
        <v>2711.3164380000003</v>
      </c>
      <c r="G11" s="18">
        <v>0</v>
      </c>
      <c r="H11" s="19">
        <f t="shared" si="3"/>
        <v>2549.7147960000002</v>
      </c>
      <c r="I11" s="2"/>
      <c r="Q11" s="1"/>
      <c r="R11" s="1"/>
    </row>
    <row r="12" spans="2:18" ht="17.25" x14ac:dyDescent="0.35">
      <c r="B12" s="10" t="s">
        <v>22</v>
      </c>
      <c r="C12" s="8">
        <v>255197.92</v>
      </c>
      <c r="D12" s="9">
        <v>8.9999999999999998E-4</v>
      </c>
      <c r="E12" s="9">
        <v>1.4200000000000001E-2</v>
      </c>
      <c r="F12" s="20">
        <f t="shared" si="2"/>
        <v>3853.4885920000002</v>
      </c>
      <c r="G12" s="18">
        <v>0</v>
      </c>
      <c r="H12" s="19">
        <f t="shared" si="3"/>
        <v>3623.8104640000006</v>
      </c>
      <c r="I12" s="2"/>
      <c r="Q12" s="1"/>
      <c r="R12" s="1"/>
    </row>
    <row r="13" spans="2:18" ht="17.25" x14ac:dyDescent="0.35">
      <c r="B13" s="10" t="s">
        <v>23</v>
      </c>
      <c r="C13" s="8">
        <v>247839.81</v>
      </c>
      <c r="D13" s="9">
        <v>8.9999999999999998E-4</v>
      </c>
      <c r="E13" s="9">
        <v>1.4200000000000001E-2</v>
      </c>
      <c r="F13" s="20">
        <f t="shared" si="2"/>
        <v>3742.3811310000001</v>
      </c>
      <c r="G13" s="18">
        <v>0</v>
      </c>
      <c r="H13" s="19">
        <f t="shared" si="3"/>
        <v>3519.3253020000002</v>
      </c>
      <c r="I13" s="2"/>
      <c r="Q13" s="1"/>
      <c r="R13" s="1"/>
    </row>
    <row r="14" spans="2:18" ht="17.25" x14ac:dyDescent="0.35">
      <c r="B14" s="10" t="s">
        <v>24</v>
      </c>
      <c r="C14" s="8">
        <v>243617.2</v>
      </c>
      <c r="D14" s="9">
        <v>8.9999999999999998E-4</v>
      </c>
      <c r="E14" s="9">
        <v>1.4200000000000001E-2</v>
      </c>
      <c r="F14" s="20">
        <f t="shared" si="2"/>
        <v>3678.6197200000001</v>
      </c>
      <c r="G14" s="18">
        <v>0</v>
      </c>
      <c r="H14" s="19">
        <f t="shared" si="3"/>
        <v>3459.3642400000003</v>
      </c>
      <c r="I14" s="2"/>
      <c r="Q14" s="1"/>
      <c r="R14" s="1"/>
    </row>
    <row r="15" spans="2:18" ht="17.25" x14ac:dyDescent="0.35">
      <c r="B15" s="10" t="s">
        <v>25</v>
      </c>
      <c r="C15" s="8">
        <v>79367.759999999995</v>
      </c>
      <c r="D15" s="9">
        <v>8.9999999999999998E-4</v>
      </c>
      <c r="E15" s="9">
        <v>1.4200000000000001E-2</v>
      </c>
      <c r="F15" s="20">
        <f t="shared" si="2"/>
        <v>1198.453176</v>
      </c>
      <c r="G15" s="18">
        <v>0</v>
      </c>
      <c r="H15" s="19">
        <f t="shared" si="3"/>
        <v>1127.0221919999999</v>
      </c>
      <c r="I15" s="2"/>
      <c r="Q15" s="1"/>
      <c r="R15" s="1"/>
    </row>
    <row r="16" spans="2:18" ht="17.25" x14ac:dyDescent="0.35">
      <c r="B16" s="10" t="s">
        <v>26</v>
      </c>
      <c r="C16" s="8">
        <v>29547.53</v>
      </c>
      <c r="D16" s="9">
        <v>8.9999999999999998E-4</v>
      </c>
      <c r="E16" s="9">
        <v>1.4200000000000001E-2</v>
      </c>
      <c r="F16" s="20">
        <f t="shared" si="2"/>
        <v>446.16770300000002</v>
      </c>
      <c r="G16" s="18">
        <v>0</v>
      </c>
      <c r="H16" s="19">
        <f t="shared" si="3"/>
        <v>419.574926</v>
      </c>
      <c r="I16" s="2"/>
      <c r="Q16" s="1"/>
      <c r="R16" s="1"/>
    </row>
    <row r="17" spans="2:18" ht="17.25" x14ac:dyDescent="0.35">
      <c r="B17" s="10" t="s">
        <v>27</v>
      </c>
      <c r="C17" s="8">
        <v>0</v>
      </c>
      <c r="D17" s="9">
        <v>8.9999999999999998E-4</v>
      </c>
      <c r="E17" s="9">
        <v>1.4200000000000001E-2</v>
      </c>
      <c r="F17" s="20">
        <f t="shared" si="2"/>
        <v>0</v>
      </c>
      <c r="G17" s="18">
        <v>0</v>
      </c>
      <c r="H17" s="19">
        <f t="shared" si="3"/>
        <v>0</v>
      </c>
      <c r="I17" s="2"/>
      <c r="Q17" s="1"/>
      <c r="R17" s="1"/>
    </row>
    <row r="18" spans="2:18" ht="17.25" x14ac:dyDescent="0.35">
      <c r="B18" s="10" t="s">
        <v>28</v>
      </c>
      <c r="C18" s="8">
        <v>3012.79</v>
      </c>
      <c r="D18" s="9">
        <v>4.0999999999999995E-3</v>
      </c>
      <c r="E18" s="9">
        <v>1.4200000000000001E-2</v>
      </c>
      <c r="F18" s="20">
        <f t="shared" si="2"/>
        <v>55.134056999999999</v>
      </c>
      <c r="G18" s="18">
        <v>0</v>
      </c>
      <c r="H18" s="19">
        <f t="shared" si="3"/>
        <v>42.781618000000002</v>
      </c>
      <c r="I18" s="2"/>
      <c r="Q18" s="1"/>
      <c r="R18" s="1"/>
    </row>
    <row r="19" spans="2:18" ht="17.25" x14ac:dyDescent="0.35">
      <c r="B19" s="10" t="s">
        <v>29</v>
      </c>
      <c r="C19" s="8">
        <v>19.59</v>
      </c>
      <c r="D19" s="9">
        <v>5.5000000000000005E-3</v>
      </c>
      <c r="E19" s="9">
        <v>1.4200000000000001E-2</v>
      </c>
      <c r="F19" s="20">
        <f t="shared" si="2"/>
        <v>0.38592300000000002</v>
      </c>
      <c r="G19" s="18">
        <v>0</v>
      </c>
      <c r="H19" s="19">
        <f t="shared" si="3"/>
        <v>0.27817800000000004</v>
      </c>
      <c r="I19" s="2"/>
      <c r="Q19" s="1"/>
      <c r="R19" s="1"/>
    </row>
    <row r="20" spans="2:18" ht="17.25" x14ac:dyDescent="0.35">
      <c r="B20" s="10" t="s">
        <v>30</v>
      </c>
      <c r="C20" s="8">
        <v>550.91999999999996</v>
      </c>
      <c r="D20" s="9">
        <v>6.5000000000000006E-3</v>
      </c>
      <c r="E20" s="9">
        <v>1.4200000000000001E-2</v>
      </c>
      <c r="F20" s="20">
        <f t="shared" si="2"/>
        <v>11.404044000000001</v>
      </c>
      <c r="G20" s="18">
        <v>0</v>
      </c>
      <c r="H20" s="19">
        <f t="shared" si="3"/>
        <v>7.8230639999999996</v>
      </c>
      <c r="I20" s="2"/>
      <c r="Q20" s="1"/>
      <c r="R20" s="1"/>
    </row>
    <row r="21" spans="2:18" ht="17.25" x14ac:dyDescent="0.35">
      <c r="B21" s="10" t="s">
        <v>31</v>
      </c>
      <c r="C21" s="8">
        <v>559.84</v>
      </c>
      <c r="D21" s="9">
        <v>1.1000000000000001E-3</v>
      </c>
      <c r="E21" s="9">
        <v>1.4200000000000001E-2</v>
      </c>
      <c r="F21" s="20">
        <f t="shared" si="2"/>
        <v>8.5655520000000003</v>
      </c>
      <c r="G21" s="18">
        <v>0</v>
      </c>
      <c r="H21" s="19">
        <f t="shared" si="3"/>
        <v>7.9497280000000012</v>
      </c>
      <c r="I21" s="2"/>
      <c r="Q21" s="1"/>
      <c r="R21" s="1"/>
    </row>
    <row r="22" spans="2:18" ht="17.25" x14ac:dyDescent="0.35">
      <c r="B22" s="10" t="s">
        <v>32</v>
      </c>
      <c r="C22" s="8">
        <v>17.57</v>
      </c>
      <c r="D22" s="9">
        <v>3.9000000000000003E-3</v>
      </c>
      <c r="E22" s="9">
        <v>1.4200000000000001E-2</v>
      </c>
      <c r="F22" s="20">
        <f t="shared" si="2"/>
        <v>0.31801700000000005</v>
      </c>
      <c r="G22" s="18">
        <v>0</v>
      </c>
      <c r="H22" s="19">
        <f t="shared" si="3"/>
        <v>0.24949400000000002</v>
      </c>
      <c r="I22" s="2"/>
      <c r="Q22" s="1"/>
      <c r="R22" s="1"/>
    </row>
    <row r="23" spans="2:18" ht="17.25" x14ac:dyDescent="0.35">
      <c r="B23" s="10" t="s">
        <v>33</v>
      </c>
      <c r="C23" s="8">
        <v>639.5</v>
      </c>
      <c r="D23" s="9">
        <v>2.8999999999999998E-3</v>
      </c>
      <c r="E23" s="9">
        <v>1.4200000000000001E-2</v>
      </c>
      <c r="F23" s="20">
        <f t="shared" si="2"/>
        <v>10.935450000000001</v>
      </c>
      <c r="G23" s="18">
        <v>0</v>
      </c>
      <c r="H23" s="19">
        <f t="shared" si="3"/>
        <v>9.0808999999999997</v>
      </c>
      <c r="I23" s="2"/>
      <c r="Q23" s="1"/>
      <c r="R23" s="1"/>
    </row>
    <row r="24" spans="2:18" ht="17.25" x14ac:dyDescent="0.35">
      <c r="B24" s="10" t="s">
        <v>34</v>
      </c>
      <c r="C24" s="8">
        <v>1979.31</v>
      </c>
      <c r="D24" s="9">
        <v>5.1999999999999998E-3</v>
      </c>
      <c r="E24" s="9">
        <v>1.4200000000000001E-2</v>
      </c>
      <c r="F24" s="20">
        <f t="shared" si="2"/>
        <v>38.398614000000002</v>
      </c>
      <c r="G24" s="18">
        <v>0</v>
      </c>
      <c r="H24" s="19">
        <f t="shared" si="3"/>
        <v>28.106202</v>
      </c>
      <c r="I24" s="2"/>
      <c r="Q24" s="1"/>
      <c r="R24" s="1"/>
    </row>
    <row r="25" spans="2:18" ht="17.25" x14ac:dyDescent="0.35">
      <c r="B25" s="10" t="s">
        <v>35</v>
      </c>
      <c r="C25" s="8">
        <v>0</v>
      </c>
      <c r="D25" s="9">
        <v>4.5000000000000005E-3</v>
      </c>
      <c r="E25" s="9">
        <v>1.4200000000000001E-2</v>
      </c>
      <c r="F25" s="20">
        <f t="shared" si="2"/>
        <v>0</v>
      </c>
      <c r="G25" s="18">
        <v>0</v>
      </c>
      <c r="H25" s="19">
        <f t="shared" si="3"/>
        <v>0</v>
      </c>
      <c r="I25" s="2"/>
      <c r="Q25" s="1"/>
      <c r="R25" s="1"/>
    </row>
    <row r="26" spans="2:18" ht="17.25" x14ac:dyDescent="0.35">
      <c r="B26" s="10" t="s">
        <v>36</v>
      </c>
      <c r="C26" s="8">
        <v>11465.5</v>
      </c>
      <c r="D26" s="9">
        <v>4.0000000000000002E-4</v>
      </c>
      <c r="E26" s="9">
        <v>1.4200000000000001E-2</v>
      </c>
      <c r="F26" s="20">
        <f t="shared" si="2"/>
        <v>167.3963</v>
      </c>
      <c r="G26" s="18">
        <v>0</v>
      </c>
      <c r="H26" s="19">
        <f t="shared" si="3"/>
        <v>162.81010000000001</v>
      </c>
      <c r="I26" s="2"/>
      <c r="Q26" s="1"/>
      <c r="R26" s="1"/>
    </row>
    <row r="27" spans="2:18" ht="17.25" x14ac:dyDescent="0.35">
      <c r="B27" s="10" t="s">
        <v>37</v>
      </c>
      <c r="C27" s="8">
        <v>3313.7</v>
      </c>
      <c r="D27" s="9">
        <v>2.9999999999999997E-4</v>
      </c>
      <c r="E27" s="9">
        <v>1.4200000000000001E-2</v>
      </c>
      <c r="F27" s="20">
        <f t="shared" si="2"/>
        <v>48.048650000000002</v>
      </c>
      <c r="G27" s="18">
        <v>0</v>
      </c>
      <c r="H27" s="19">
        <f t="shared" si="3"/>
        <v>47.054540000000003</v>
      </c>
      <c r="I27" s="2"/>
      <c r="Q27" s="1"/>
      <c r="R27" s="1"/>
    </row>
    <row r="28" spans="2:18" ht="17.25" x14ac:dyDescent="0.35">
      <c r="B28" s="10" t="s">
        <v>38</v>
      </c>
      <c r="C28" s="8">
        <v>45061.86</v>
      </c>
      <c r="D28" s="9">
        <v>2.8999999999999998E-3</v>
      </c>
      <c r="E28" s="9">
        <v>1.4200000000000001E-2</v>
      </c>
      <c r="F28" s="20">
        <f t="shared" si="2"/>
        <v>770.55780600000003</v>
      </c>
      <c r="G28" s="18">
        <v>0</v>
      </c>
      <c r="H28" s="19">
        <f t="shared" si="3"/>
        <v>639.87841200000003</v>
      </c>
      <c r="I28" s="2"/>
      <c r="Q28" s="1"/>
      <c r="R28" s="1"/>
    </row>
    <row r="29" spans="2:18" ht="17.25" x14ac:dyDescent="0.35">
      <c r="B29" s="10" t="s">
        <v>39</v>
      </c>
      <c r="C29" s="8">
        <v>0</v>
      </c>
      <c r="D29" s="9">
        <v>3.0999999999999999E-3</v>
      </c>
      <c r="E29" s="9">
        <v>1.4200000000000001E-2</v>
      </c>
      <c r="F29" s="20">
        <f t="shared" si="2"/>
        <v>0</v>
      </c>
      <c r="G29" s="18">
        <v>0</v>
      </c>
      <c r="H29" s="19">
        <f t="shared" si="3"/>
        <v>0</v>
      </c>
      <c r="I29" s="2"/>
      <c r="Q29" s="1"/>
      <c r="R29" s="1"/>
    </row>
    <row r="30" spans="2:18" ht="17.25" x14ac:dyDescent="0.35">
      <c r="B30" s="10" t="s">
        <v>40</v>
      </c>
      <c r="C30" s="8">
        <v>0</v>
      </c>
      <c r="D30" s="9">
        <v>4.0999999999999995E-3</v>
      </c>
      <c r="E30" s="9">
        <v>1.4200000000000001E-2</v>
      </c>
      <c r="F30" s="20">
        <f t="shared" si="2"/>
        <v>0</v>
      </c>
      <c r="G30" s="18">
        <v>0</v>
      </c>
      <c r="H30" s="19">
        <f t="shared" si="3"/>
        <v>0</v>
      </c>
      <c r="I30" s="2"/>
      <c r="Q30" s="1"/>
      <c r="R30" s="1"/>
    </row>
    <row r="31" spans="2:18" ht="17.25" x14ac:dyDescent="0.35">
      <c r="B31" s="10" t="s">
        <v>41</v>
      </c>
      <c r="C31" s="8">
        <v>1752.87</v>
      </c>
      <c r="D31" s="9">
        <v>4.1999999999999997E-3</v>
      </c>
      <c r="E31" s="9">
        <v>1.4200000000000001E-2</v>
      </c>
      <c r="F31" s="20">
        <f t="shared" si="2"/>
        <v>32.252807999999995</v>
      </c>
      <c r="G31" s="18">
        <v>0</v>
      </c>
      <c r="H31" s="19">
        <f t="shared" si="3"/>
        <v>24.890754000000001</v>
      </c>
      <c r="I31" s="2"/>
      <c r="Q31" s="1"/>
      <c r="R31" s="1"/>
    </row>
    <row r="32" spans="2:18" ht="17.25" x14ac:dyDescent="0.35">
      <c r="B32" s="10" t="s">
        <v>42</v>
      </c>
      <c r="C32" s="8">
        <v>0</v>
      </c>
      <c r="D32" s="9">
        <v>3.4000000000000002E-3</v>
      </c>
      <c r="E32" s="9">
        <v>1.4200000000000001E-2</v>
      </c>
      <c r="F32" s="20">
        <f t="shared" si="2"/>
        <v>0</v>
      </c>
      <c r="G32" s="18">
        <v>0</v>
      </c>
      <c r="H32" s="19">
        <f t="shared" si="3"/>
        <v>0</v>
      </c>
      <c r="I32" s="2"/>
      <c r="Q32" s="1"/>
      <c r="R32" s="1"/>
    </row>
    <row r="33" spans="2:18" ht="17.25" x14ac:dyDescent="0.35">
      <c r="B33" s="10" t="s">
        <v>43</v>
      </c>
      <c r="C33" s="8">
        <v>6106.38</v>
      </c>
      <c r="D33" s="9">
        <v>5.0000000000000001E-4</v>
      </c>
      <c r="E33" s="9">
        <v>1.4200000000000001E-2</v>
      </c>
      <c r="F33" s="20">
        <f t="shared" si="0"/>
        <v>89.76378600000001</v>
      </c>
      <c r="G33" s="18">
        <v>0</v>
      </c>
      <c r="H33" s="19">
        <f t="shared" si="1"/>
        <v>86.71059600000001</v>
      </c>
      <c r="I33" s="2"/>
      <c r="Q33" s="1"/>
      <c r="R33" s="1"/>
    </row>
    <row r="34" spans="2:18" ht="17.25" x14ac:dyDescent="0.35">
      <c r="B34" s="10" t="s">
        <v>44</v>
      </c>
      <c r="C34" s="8">
        <v>929.9</v>
      </c>
      <c r="D34" s="9">
        <v>5.9999999999999995E-4</v>
      </c>
      <c r="E34" s="9">
        <v>1.4200000000000001E-2</v>
      </c>
      <c r="F34" s="20">
        <f t="shared" si="0"/>
        <v>13.76252</v>
      </c>
      <c r="G34" s="18">
        <v>0</v>
      </c>
      <c r="H34" s="19">
        <f t="shared" si="1"/>
        <v>13.20458</v>
      </c>
      <c r="I34" s="2"/>
      <c r="Q34" s="1"/>
      <c r="R34" s="1"/>
    </row>
    <row r="35" spans="2:18" ht="17.25" x14ac:dyDescent="0.35">
      <c r="B35" s="10" t="s">
        <v>45</v>
      </c>
      <c r="C35" s="8">
        <v>1411.13</v>
      </c>
      <c r="D35" s="9">
        <v>4.6999999999999993E-3</v>
      </c>
      <c r="E35" s="9">
        <v>1.4200000000000001E-2</v>
      </c>
      <c r="F35" s="20">
        <f t="shared" si="0"/>
        <v>26.670357000000003</v>
      </c>
      <c r="G35" s="18">
        <v>0</v>
      </c>
      <c r="H35" s="19">
        <f t="shared" si="1"/>
        <v>20.038046000000001</v>
      </c>
      <c r="I35" s="2"/>
      <c r="Q35" s="1"/>
      <c r="R35" s="1"/>
    </row>
    <row r="36" spans="2:18" ht="17.25" x14ac:dyDescent="0.35">
      <c r="B36" s="10" t="s">
        <v>46</v>
      </c>
      <c r="C36" s="8">
        <v>1121.8900000000001</v>
      </c>
      <c r="D36" s="9">
        <v>2.3999999999999998E-3</v>
      </c>
      <c r="E36" s="9">
        <v>1.4200000000000001E-2</v>
      </c>
      <c r="F36" s="20">
        <f t="shared" si="0"/>
        <v>18.623374000000002</v>
      </c>
      <c r="G36" s="18">
        <v>0</v>
      </c>
      <c r="H36" s="19">
        <f t="shared" si="1"/>
        <v>15.930838000000003</v>
      </c>
      <c r="I36" s="2"/>
      <c r="Q36" s="1"/>
      <c r="R36" s="1"/>
    </row>
    <row r="37" spans="2:18" ht="17.25" x14ac:dyDescent="0.35">
      <c r="B37" s="10" t="s">
        <v>47</v>
      </c>
      <c r="C37" s="8">
        <v>326.58</v>
      </c>
      <c r="D37" s="9">
        <v>0.01</v>
      </c>
      <c r="E37" s="9">
        <v>1.4200000000000001E-2</v>
      </c>
      <c r="F37" s="20">
        <f t="shared" si="0"/>
        <v>7.9032359999999997</v>
      </c>
      <c r="G37" s="18">
        <v>0</v>
      </c>
      <c r="H37" s="19">
        <f t="shared" si="1"/>
        <v>4.6374360000000001</v>
      </c>
      <c r="I37" s="2"/>
      <c r="Q37" s="1"/>
      <c r="R37" s="1"/>
    </row>
    <row r="38" spans="2:18" ht="17.25" x14ac:dyDescent="0.35">
      <c r="B38" s="10" t="s">
        <v>48</v>
      </c>
      <c r="C38" s="8">
        <v>1656.02</v>
      </c>
      <c r="D38" s="9">
        <v>8.3000000000000001E-3</v>
      </c>
      <c r="E38" s="9">
        <v>1.4200000000000001E-2</v>
      </c>
      <c r="F38" s="20">
        <f t="shared" si="0"/>
        <v>37.260449999999999</v>
      </c>
      <c r="G38" s="18">
        <v>0</v>
      </c>
      <c r="H38" s="19">
        <f t="shared" si="1"/>
        <v>23.515484000000001</v>
      </c>
      <c r="I38" s="2"/>
      <c r="Q38" s="1"/>
      <c r="R38" s="1"/>
    </row>
    <row r="39" spans="2:18" ht="17.25" x14ac:dyDescent="0.35">
      <c r="B39" s="10" t="s">
        <v>49</v>
      </c>
      <c r="C39" s="8">
        <v>1428.95</v>
      </c>
      <c r="D39" s="9">
        <v>7.0999999999999995E-3</v>
      </c>
      <c r="E39" s="9">
        <v>1.4200000000000001E-2</v>
      </c>
      <c r="F39" s="20">
        <f t="shared" si="0"/>
        <v>30.436634999999999</v>
      </c>
      <c r="G39" s="18">
        <v>0</v>
      </c>
      <c r="H39" s="19">
        <f t="shared" si="1"/>
        <v>20.291090000000001</v>
      </c>
      <c r="I39" s="2"/>
      <c r="Q39" s="1"/>
      <c r="R39" s="1"/>
    </row>
    <row r="40" spans="2:18" ht="17.25" x14ac:dyDescent="0.35">
      <c r="B40" s="10" t="s">
        <v>50</v>
      </c>
      <c r="C40" s="8">
        <v>836.38</v>
      </c>
      <c r="D40" s="9">
        <v>7.000000000000001E-4</v>
      </c>
      <c r="E40" s="9">
        <v>1.4200000000000001E-2</v>
      </c>
      <c r="F40" s="20">
        <f t="shared" si="0"/>
        <v>12.462062</v>
      </c>
      <c r="G40" s="18">
        <v>0</v>
      </c>
      <c r="H40" s="19">
        <f t="shared" si="1"/>
        <v>11.876596000000001</v>
      </c>
      <c r="I40" s="2"/>
      <c r="Q40" s="1"/>
      <c r="R40" s="1"/>
    </row>
    <row r="41" spans="2:18" ht="17.25" x14ac:dyDescent="0.35">
      <c r="B41" s="10" t="s">
        <v>51</v>
      </c>
      <c r="C41" s="8">
        <v>0</v>
      </c>
      <c r="D41" s="9">
        <v>3.3E-3</v>
      </c>
      <c r="E41" s="9">
        <v>1.4200000000000001E-2</v>
      </c>
      <c r="F41" s="20">
        <f t="shared" si="0"/>
        <v>0</v>
      </c>
      <c r="G41" s="18">
        <v>0</v>
      </c>
      <c r="H41" s="19">
        <f t="shared" si="1"/>
        <v>0</v>
      </c>
      <c r="I41" s="2"/>
      <c r="Q41" s="1"/>
      <c r="R41" s="1"/>
    </row>
    <row r="42" spans="2:18" ht="17.25" x14ac:dyDescent="0.35">
      <c r="B42" s="10" t="s">
        <v>52</v>
      </c>
      <c r="C42" s="8">
        <v>1790.33</v>
      </c>
      <c r="D42" s="9">
        <v>1.2999999999999999E-3</v>
      </c>
      <c r="E42" s="9">
        <v>1.4200000000000001E-2</v>
      </c>
      <c r="F42" s="20">
        <f t="shared" si="0"/>
        <v>27.750114999999997</v>
      </c>
      <c r="G42" s="18">
        <v>0</v>
      </c>
      <c r="H42" s="19">
        <f t="shared" si="1"/>
        <v>25.422685999999999</v>
      </c>
      <c r="I42" s="2"/>
      <c r="Q42" s="1"/>
      <c r="R42" s="1"/>
    </row>
    <row r="43" spans="2:18" ht="21.75" thickBot="1" x14ac:dyDescent="0.45">
      <c r="B43" s="11"/>
      <c r="C43" s="12">
        <f>SUM(C3:C42)</f>
        <v>1768998.18</v>
      </c>
      <c r="D43" s="13">
        <f>AVERAGE(D3:D42)</f>
        <v>3.0824999999999997E-3</v>
      </c>
      <c r="E43" s="13"/>
      <c r="F43" s="21">
        <f>SUM(F3:F42)</f>
        <v>26803.487379999995</v>
      </c>
      <c r="G43" s="14"/>
      <c r="H43" s="15">
        <f>SUM(H3:H42)</f>
        <v>25119.774156000007</v>
      </c>
      <c r="I43" s="2"/>
      <c r="Q43" s="1"/>
      <c r="R43" s="1"/>
    </row>
    <row r="44" spans="2:18" x14ac:dyDescent="0.25">
      <c r="Q44" s="1"/>
      <c r="R44" s="1"/>
    </row>
    <row r="45" spans="2:18" ht="17.25" x14ac:dyDescent="0.35">
      <c r="B45" s="6" t="s">
        <v>7</v>
      </c>
      <c r="C45" s="7"/>
      <c r="D45" s="7"/>
    </row>
    <row r="46" spans="2:18" ht="17.25" x14ac:dyDescent="0.35">
      <c r="B46" s="28" t="s">
        <v>8</v>
      </c>
      <c r="C46" s="22">
        <v>0</v>
      </c>
      <c r="D46" s="4">
        <f>C43*C46</f>
        <v>0</v>
      </c>
    </row>
    <row r="47" spans="2:18" ht="17.25" x14ac:dyDescent="0.35">
      <c r="B47" s="3" t="s">
        <v>9</v>
      </c>
      <c r="C47" s="3"/>
      <c r="D47" s="4">
        <f>H43</f>
        <v>25119.774156000007</v>
      </c>
    </row>
    <row r="48" spans="2:18" ht="17.25" x14ac:dyDescent="0.35">
      <c r="B48" s="28" t="s">
        <v>53</v>
      </c>
      <c r="C48" s="22"/>
      <c r="D48" s="4">
        <v>4926</v>
      </c>
    </row>
    <row r="49" spans="2:4" ht="17.25" x14ac:dyDescent="0.35">
      <c r="B49" s="3" t="s">
        <v>54</v>
      </c>
      <c r="C49" s="3"/>
      <c r="D49" s="4">
        <v>0</v>
      </c>
    </row>
    <row r="50" spans="2:4" ht="17.25" x14ac:dyDescent="0.35">
      <c r="B50" s="3"/>
      <c r="C50" s="3"/>
      <c r="D50" s="4"/>
    </row>
    <row r="51" spans="2:4" ht="17.25" x14ac:dyDescent="0.35">
      <c r="B51" s="7" t="s">
        <v>10</v>
      </c>
      <c r="C51" s="7"/>
      <c r="D51" s="29">
        <f>SUM(D46:D50)</f>
        <v>30045.774156000007</v>
      </c>
    </row>
    <row r="52" spans="2:4" ht="17.25" x14ac:dyDescent="0.35">
      <c r="B52" s="3"/>
      <c r="C52" s="3"/>
      <c r="D52" s="4"/>
    </row>
    <row r="53" spans="2:4" ht="17.25" x14ac:dyDescent="0.35">
      <c r="B53" s="7" t="s">
        <v>11</v>
      </c>
      <c r="C53" s="7"/>
      <c r="D53" s="29">
        <f>F43-H43</f>
        <v>1683.7132239999883</v>
      </c>
    </row>
    <row r="54" spans="2:4" ht="17.25" x14ac:dyDescent="0.35">
      <c r="B54" s="3"/>
      <c r="C54" s="3"/>
      <c r="D54" s="4"/>
    </row>
    <row r="55" spans="2:4" ht="18" thickBot="1" x14ac:dyDescent="0.4">
      <c r="B55" s="30" t="s">
        <v>12</v>
      </c>
      <c r="C55" s="5"/>
      <c r="D55" s="31">
        <f>SUM(D50:D54)</f>
        <v>31729.487379999995</v>
      </c>
    </row>
    <row r="56" spans="2:4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Switzer</dc:creator>
  <cp:lastModifiedBy>Eric Droblyen</cp:lastModifiedBy>
  <dcterms:created xsi:type="dcterms:W3CDTF">2014-10-21T19:12:29Z</dcterms:created>
  <dcterms:modified xsi:type="dcterms:W3CDTF">2025-09-19T17:44:08Z</dcterms:modified>
</cp:coreProperties>
</file>