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0_ncr:100000_{F4239723-4D8F-43A6-B310-A5F4DD0C9B98}" xr6:coauthVersionLast="31" xr6:coauthVersionMax="31" xr10:uidLastSave="{00000000-0000-0000-0000-000000000000}"/>
  <bookViews>
    <workbookView xWindow="0" yWindow="0" windowWidth="28800" windowHeight="1244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H16" i="1" l="1"/>
  <c r="I16" i="1" s="1"/>
  <c r="H17" i="1"/>
  <c r="I17" i="1" s="1"/>
  <c r="E16" i="1"/>
  <c r="F16" i="1" s="1"/>
  <c r="E17" i="1"/>
  <c r="F17" i="1" s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H2" i="1" l="1"/>
  <c r="I2" i="1" s="1"/>
  <c r="D18" i="1" l="1"/>
  <c r="H3" i="1" l="1"/>
  <c r="I3" i="1" s="1"/>
  <c r="H4" i="1"/>
  <c r="I4" i="1" s="1"/>
  <c r="H12" i="1"/>
  <c r="I12" i="1" s="1"/>
  <c r="H13" i="1"/>
  <c r="I13" i="1" s="1"/>
  <c r="H14" i="1"/>
  <c r="I14" i="1" s="1"/>
  <c r="H15" i="1"/>
  <c r="I15" i="1" s="1"/>
  <c r="E3" i="1" l="1"/>
  <c r="F3" i="1" s="1"/>
  <c r="E4" i="1"/>
  <c r="F4" i="1" s="1"/>
  <c r="E12" i="1"/>
  <c r="F12" i="1" s="1"/>
  <c r="E13" i="1"/>
  <c r="F13" i="1" s="1"/>
  <c r="E14" i="1"/>
  <c r="F14" i="1" s="1"/>
  <c r="E15" i="1"/>
  <c r="F15" i="1" s="1"/>
  <c r="E2" i="1"/>
  <c r="F2" i="1" s="1"/>
  <c r="E18" i="1" l="1"/>
  <c r="B18" i="1" l="1"/>
  <c r="C18" i="1"/>
  <c r="F18" i="1"/>
  <c r="I18" i="1" l="1"/>
  <c r="C26" i="1" l="1"/>
  <c r="C22" i="1"/>
  <c r="C24" i="1" s="1"/>
  <c r="C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Droblyen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Paychex invoice
</t>
        </r>
      </text>
    </comment>
  </commentList>
</comments>
</file>

<file path=xl/sharedStrings.xml><?xml version="1.0" encoding="utf-8"?>
<sst xmlns="http://schemas.openxmlformats.org/spreadsheetml/2006/main" count="45" uniqueCount="30">
  <si>
    <t>Balance</t>
  </si>
  <si>
    <t>Exp. Ratio</t>
  </si>
  <si>
    <t>Fund Cost</t>
  </si>
  <si>
    <t>Total Provider Exp.</t>
  </si>
  <si>
    <t>FUND</t>
  </si>
  <si>
    <t>Indirect Fees</t>
  </si>
  <si>
    <t>Total Fees</t>
  </si>
  <si>
    <t xml:space="preserve"> + Fund Cost</t>
  </si>
  <si>
    <t xml:space="preserve"> = Total Annual Cost</t>
  </si>
  <si>
    <t>Total Expense</t>
  </si>
  <si>
    <t>Rev. Sharing</t>
  </si>
  <si>
    <t>Indirect Fees (Wrap + Rev Sharing)</t>
  </si>
  <si>
    <t xml:space="preserve">Wrap Fee </t>
  </si>
  <si>
    <t>TF BR LP IDX 2020 PX</t>
  </si>
  <si>
    <t>TF BR LP IDX 2030 PX</t>
  </si>
  <si>
    <t>TF BR LP IDX 2035 PX</t>
  </si>
  <si>
    <t>TF BR LP IDX 2040 PX</t>
  </si>
  <si>
    <t>TF BR LP IDX 2045 PX</t>
  </si>
  <si>
    <t>TF BR LP IDX 2050 PX</t>
  </si>
  <si>
    <t>MFS INTL VAL RET PX</t>
  </si>
  <si>
    <t>FNKLN S M CP GWTH PX</t>
  </si>
  <si>
    <t>VAN S CP INDX RET PX</t>
  </si>
  <si>
    <t>AC EQT GRWTH PX</t>
  </si>
  <si>
    <t>DFA INF PRTCTD PX</t>
  </si>
  <si>
    <t>HF SC GRWTH PX</t>
  </si>
  <si>
    <t>TAM INTL EQT PX</t>
  </si>
  <si>
    <t>PR MC VAL III PX</t>
  </si>
  <si>
    <t>DFA EM PRT PX</t>
  </si>
  <si>
    <t>Paychex Fees</t>
  </si>
  <si>
    <t>Monthly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</si>
</sst>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10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10" fontId="0" fillId="3" borderId="1" xfId="0" applyNumberFormat="1" applyFill="1" applyBorder="1" applyAlignment="1">
      <alignment horizontal="center"/>
    </xf>
    <xf numFmtId="10" fontId="0" fillId="3" borderId="0" xfId="0" applyNumberFormat="1" applyFill="1"/>
    <xf numFmtId="10" fontId="0" fillId="3" borderId="2" xfId="0" applyNumberFormat="1" applyFill="1" applyBorder="1"/>
    <xf numFmtId="10" fontId="2" fillId="0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2" xfId="0" applyNumberForma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/>
  </sheetViews>
  <sheetFormatPr defaultRowHeight="14.5" x14ac:dyDescent="0.35"/>
  <cols>
    <col min="1" max="1" width="29.7265625" bestFit="1" customWidth="1"/>
    <col min="2" max="2" width="12.7265625" bestFit="1" customWidth="1"/>
    <col min="3" max="3" width="10.1796875" bestFit="1" customWidth="1"/>
    <col min="4" max="4" width="9.81640625" bestFit="1" customWidth="1"/>
    <col min="5" max="5" width="13.453125" bestFit="1" customWidth="1"/>
    <col min="6" max="6" width="10.1796875" bestFit="1" customWidth="1"/>
    <col min="7" max="7" width="12" bestFit="1" customWidth="1"/>
    <col min="8" max="8" width="17.81640625" bestFit="1" customWidth="1"/>
    <col min="9" max="9" width="12.453125" bestFit="1" customWidth="1"/>
  </cols>
  <sheetData>
    <row r="1" spans="1:10" x14ac:dyDescent="0.35">
      <c r="A1" s="1" t="s">
        <v>4</v>
      </c>
      <c r="B1" s="3" t="s">
        <v>0</v>
      </c>
      <c r="C1" s="2" t="s">
        <v>1</v>
      </c>
      <c r="D1" s="2" t="s">
        <v>12</v>
      </c>
      <c r="E1" s="14" t="s">
        <v>9</v>
      </c>
      <c r="F1" s="17" t="s">
        <v>2</v>
      </c>
      <c r="G1" s="2" t="s">
        <v>10</v>
      </c>
      <c r="H1" s="1" t="s">
        <v>3</v>
      </c>
      <c r="I1" s="19" t="s">
        <v>5</v>
      </c>
    </row>
    <row r="2" spans="1:10" x14ac:dyDescent="0.35">
      <c r="A2" t="s">
        <v>13</v>
      </c>
      <c r="B2" s="22">
        <v>20355.77</v>
      </c>
      <c r="C2" s="7">
        <v>1.5900000000000001E-2</v>
      </c>
      <c r="D2" s="7"/>
      <c r="E2" s="15">
        <f t="shared" ref="E2:E17" si="0">SUM(C2,D2)</f>
        <v>1.5900000000000001E-2</v>
      </c>
      <c r="F2" s="8">
        <f>E2*B2</f>
        <v>323.65674300000001</v>
      </c>
      <c r="G2" s="7">
        <v>4.0000000000000001E-3</v>
      </c>
      <c r="H2" s="7">
        <f>SUM(D2,G2)</f>
        <v>4.0000000000000001E-3</v>
      </c>
      <c r="I2" s="20">
        <f>H2*B2</f>
        <v>81.423079999999999</v>
      </c>
      <c r="J2" s="8"/>
    </row>
    <row r="3" spans="1:10" x14ac:dyDescent="0.35">
      <c r="A3" t="s">
        <v>14</v>
      </c>
      <c r="B3" s="22">
        <v>15790.51</v>
      </c>
      <c r="C3" s="7">
        <v>1.6E-2</v>
      </c>
      <c r="D3" s="7"/>
      <c r="E3" s="15">
        <f t="shared" si="0"/>
        <v>1.6E-2</v>
      </c>
      <c r="F3" s="8">
        <f t="shared" ref="F3:F17" si="1">E3*B3</f>
        <v>252.64816000000002</v>
      </c>
      <c r="G3" s="7">
        <v>4.0000000000000001E-3</v>
      </c>
      <c r="H3" s="7">
        <f t="shared" ref="H3:H17" si="2">SUM(D3,G3)</f>
        <v>4.0000000000000001E-3</v>
      </c>
      <c r="I3" s="20">
        <f t="shared" ref="I3:I17" si="3">H3*B3</f>
        <v>63.162040000000005</v>
      </c>
      <c r="J3" s="8"/>
    </row>
    <row r="4" spans="1:10" x14ac:dyDescent="0.35">
      <c r="A4" t="s">
        <v>15</v>
      </c>
      <c r="B4" s="22">
        <v>55966.16</v>
      </c>
      <c r="C4" s="7">
        <v>1.6E-2</v>
      </c>
      <c r="D4" s="7"/>
      <c r="E4" s="15">
        <f t="shared" si="0"/>
        <v>1.6E-2</v>
      </c>
      <c r="F4" s="8">
        <f t="shared" si="1"/>
        <v>895.45856000000003</v>
      </c>
      <c r="G4" s="7">
        <v>4.0000000000000001E-3</v>
      </c>
      <c r="H4" s="7">
        <f t="shared" si="2"/>
        <v>4.0000000000000001E-3</v>
      </c>
      <c r="I4" s="20">
        <f t="shared" si="3"/>
        <v>223.86464000000001</v>
      </c>
      <c r="J4" s="8"/>
    </row>
    <row r="5" spans="1:10" x14ac:dyDescent="0.35">
      <c r="A5" t="s">
        <v>16</v>
      </c>
      <c r="B5" s="22">
        <v>36928.400000000001</v>
      </c>
      <c r="C5" s="7">
        <v>1.61E-2</v>
      </c>
      <c r="D5" s="7"/>
      <c r="E5" s="15">
        <f t="shared" si="0"/>
        <v>1.61E-2</v>
      </c>
      <c r="F5" s="8">
        <f t="shared" si="1"/>
        <v>594.54723999999999</v>
      </c>
      <c r="G5" s="7">
        <v>4.0000000000000001E-3</v>
      </c>
      <c r="H5" s="7">
        <f t="shared" si="2"/>
        <v>4.0000000000000001E-3</v>
      </c>
      <c r="I5" s="20">
        <f t="shared" si="3"/>
        <v>147.71360000000001</v>
      </c>
      <c r="J5" s="8"/>
    </row>
    <row r="6" spans="1:10" x14ac:dyDescent="0.35">
      <c r="A6" t="s">
        <v>17</v>
      </c>
      <c r="B6" s="22">
        <v>28810.84</v>
      </c>
      <c r="C6" s="7">
        <v>1.61E-2</v>
      </c>
      <c r="D6" s="7"/>
      <c r="E6" s="15">
        <f t="shared" si="0"/>
        <v>1.61E-2</v>
      </c>
      <c r="F6" s="8">
        <f t="shared" si="1"/>
        <v>463.85452399999997</v>
      </c>
      <c r="G6" s="7">
        <v>4.0000000000000001E-3</v>
      </c>
      <c r="H6" s="7">
        <f t="shared" si="2"/>
        <v>4.0000000000000001E-3</v>
      </c>
      <c r="I6" s="20">
        <f t="shared" si="3"/>
        <v>115.24336000000001</v>
      </c>
      <c r="J6" s="8"/>
    </row>
    <row r="7" spans="1:10" x14ac:dyDescent="0.35">
      <c r="A7" t="s">
        <v>18</v>
      </c>
      <c r="B7" s="22">
        <v>20849.900000000001</v>
      </c>
      <c r="C7" s="7">
        <v>1.61E-2</v>
      </c>
      <c r="D7" s="7"/>
      <c r="E7" s="15">
        <f t="shared" si="0"/>
        <v>1.61E-2</v>
      </c>
      <c r="F7" s="8">
        <f t="shared" si="1"/>
        <v>335.68339000000003</v>
      </c>
      <c r="G7" s="7">
        <v>4.0000000000000001E-3</v>
      </c>
      <c r="H7" s="7">
        <f t="shared" si="2"/>
        <v>4.0000000000000001E-3</v>
      </c>
      <c r="I7" s="20">
        <f t="shared" si="3"/>
        <v>83.399600000000007</v>
      </c>
      <c r="J7" s="8"/>
    </row>
    <row r="8" spans="1:10" x14ac:dyDescent="0.35">
      <c r="A8" t="s">
        <v>19</v>
      </c>
      <c r="B8" s="22">
        <v>2121.8200000000002</v>
      </c>
      <c r="C8" s="7">
        <v>1.9800000000000002E-2</v>
      </c>
      <c r="D8" s="7"/>
      <c r="E8" s="15">
        <f t="shared" si="0"/>
        <v>1.9800000000000002E-2</v>
      </c>
      <c r="F8" s="8">
        <f t="shared" si="1"/>
        <v>42.012036000000009</v>
      </c>
      <c r="G8" s="7">
        <v>4.0000000000000001E-3</v>
      </c>
      <c r="H8" s="7">
        <f t="shared" si="2"/>
        <v>4.0000000000000001E-3</v>
      </c>
      <c r="I8" s="20">
        <f t="shared" si="3"/>
        <v>8.4872800000000002</v>
      </c>
      <c r="J8" s="8"/>
    </row>
    <row r="9" spans="1:10" x14ac:dyDescent="0.35">
      <c r="A9" t="s">
        <v>20</v>
      </c>
      <c r="B9" s="22">
        <v>1601.76</v>
      </c>
      <c r="C9" s="7">
        <v>2.0500000000000001E-2</v>
      </c>
      <c r="D9" s="7"/>
      <c r="E9" s="15">
        <f t="shared" si="0"/>
        <v>2.0500000000000001E-2</v>
      </c>
      <c r="F9" s="8">
        <f t="shared" si="1"/>
        <v>32.836080000000003</v>
      </c>
      <c r="G9" s="7">
        <v>4.0000000000000001E-3</v>
      </c>
      <c r="H9" s="7">
        <f t="shared" si="2"/>
        <v>4.0000000000000001E-3</v>
      </c>
      <c r="I9" s="20">
        <f t="shared" si="3"/>
        <v>6.4070400000000003</v>
      </c>
      <c r="J9" s="8"/>
    </row>
    <row r="10" spans="1:10" x14ac:dyDescent="0.35">
      <c r="A10" t="s">
        <v>21</v>
      </c>
      <c r="B10" s="22">
        <v>16441.7</v>
      </c>
      <c r="C10" s="7">
        <v>1.5299999999999999E-2</v>
      </c>
      <c r="D10" s="7"/>
      <c r="E10" s="15">
        <f t="shared" si="0"/>
        <v>1.5299999999999999E-2</v>
      </c>
      <c r="F10" s="8">
        <f t="shared" si="1"/>
        <v>251.55801</v>
      </c>
      <c r="G10" s="7">
        <v>4.0000000000000001E-3</v>
      </c>
      <c r="H10" s="7">
        <f t="shared" si="2"/>
        <v>4.0000000000000001E-3</v>
      </c>
      <c r="I10" s="20">
        <f t="shared" si="3"/>
        <v>65.766800000000003</v>
      </c>
      <c r="J10" s="8"/>
    </row>
    <row r="11" spans="1:10" x14ac:dyDescent="0.35">
      <c r="A11" t="s">
        <v>22</v>
      </c>
      <c r="B11" s="22">
        <v>12128.97</v>
      </c>
      <c r="C11" s="7">
        <v>1.77E-2</v>
      </c>
      <c r="D11" s="7"/>
      <c r="E11" s="15">
        <f t="shared" si="0"/>
        <v>1.77E-2</v>
      </c>
      <c r="F11" s="8">
        <f t="shared" si="1"/>
        <v>214.68276900000001</v>
      </c>
      <c r="G11" s="7">
        <v>0</v>
      </c>
      <c r="H11" s="7">
        <f t="shared" si="2"/>
        <v>0</v>
      </c>
      <c r="I11" s="20">
        <f t="shared" si="3"/>
        <v>0</v>
      </c>
      <c r="J11" s="8"/>
    </row>
    <row r="12" spans="1:10" x14ac:dyDescent="0.35">
      <c r="A12" t="s">
        <v>23</v>
      </c>
      <c r="B12" s="22">
        <v>3833.67</v>
      </c>
      <c r="C12" s="7">
        <v>1.5699999999999999E-2</v>
      </c>
      <c r="D12" s="7"/>
      <c r="E12" s="15">
        <f t="shared" si="0"/>
        <v>1.5699999999999999E-2</v>
      </c>
      <c r="F12" s="8">
        <f t="shared" si="1"/>
        <v>60.188618999999996</v>
      </c>
      <c r="G12" s="7">
        <v>0</v>
      </c>
      <c r="H12" s="7">
        <f t="shared" si="2"/>
        <v>0</v>
      </c>
      <c r="I12" s="20">
        <f t="shared" si="3"/>
        <v>0</v>
      </c>
      <c r="J12" s="8"/>
    </row>
    <row r="13" spans="1:10" x14ac:dyDescent="0.35">
      <c r="A13" t="s">
        <v>24</v>
      </c>
      <c r="B13" s="22">
        <v>29308.080000000002</v>
      </c>
      <c r="C13" s="7">
        <v>2.06E-2</v>
      </c>
      <c r="D13" s="7"/>
      <c r="E13" s="15">
        <f t="shared" si="0"/>
        <v>2.06E-2</v>
      </c>
      <c r="F13" s="8">
        <f t="shared" si="1"/>
        <v>603.74644799999999</v>
      </c>
      <c r="G13" s="7">
        <v>0</v>
      </c>
      <c r="H13" s="7">
        <f t="shared" si="2"/>
        <v>0</v>
      </c>
      <c r="I13" s="20">
        <f t="shared" si="3"/>
        <v>0</v>
      </c>
      <c r="J13" s="8"/>
    </row>
    <row r="14" spans="1:10" x14ac:dyDescent="0.35">
      <c r="A14" t="s">
        <v>25</v>
      </c>
      <c r="B14" s="22">
        <v>1388.39</v>
      </c>
      <c r="C14" s="7">
        <v>2.0899999999999998E-2</v>
      </c>
      <c r="D14" s="7"/>
      <c r="E14" s="15">
        <f t="shared" si="0"/>
        <v>2.0899999999999998E-2</v>
      </c>
      <c r="F14" s="8">
        <f t="shared" si="1"/>
        <v>29.017351000000001</v>
      </c>
      <c r="G14" s="7">
        <v>0</v>
      </c>
      <c r="H14" s="7">
        <f t="shared" si="2"/>
        <v>0</v>
      </c>
      <c r="I14" s="20">
        <f t="shared" si="3"/>
        <v>0</v>
      </c>
      <c r="J14" s="8"/>
    </row>
    <row r="15" spans="1:10" x14ac:dyDescent="0.35">
      <c r="A15" t="s">
        <v>26</v>
      </c>
      <c r="B15" s="22">
        <v>10749</v>
      </c>
      <c r="C15" s="7">
        <v>2.01E-2</v>
      </c>
      <c r="D15" s="7"/>
      <c r="E15" s="15">
        <f t="shared" si="0"/>
        <v>2.01E-2</v>
      </c>
      <c r="F15" s="8">
        <f t="shared" si="1"/>
        <v>216.0549</v>
      </c>
      <c r="G15" s="7">
        <v>0</v>
      </c>
      <c r="H15" s="7">
        <f t="shared" si="2"/>
        <v>0</v>
      </c>
      <c r="I15" s="20">
        <f t="shared" si="3"/>
        <v>0</v>
      </c>
      <c r="J15" s="8"/>
    </row>
    <row r="16" spans="1:10" x14ac:dyDescent="0.35">
      <c r="A16" t="s">
        <v>27</v>
      </c>
      <c r="B16" s="22">
        <v>12502.87</v>
      </c>
      <c r="C16" s="7">
        <v>2.0199999999999999E-2</v>
      </c>
      <c r="D16" s="7"/>
      <c r="E16" s="15">
        <f t="shared" si="0"/>
        <v>2.0199999999999999E-2</v>
      </c>
      <c r="F16" s="8">
        <f t="shared" si="1"/>
        <v>252.557974</v>
      </c>
      <c r="G16" s="7">
        <v>0</v>
      </c>
      <c r="H16" s="7">
        <f t="shared" si="2"/>
        <v>0</v>
      </c>
      <c r="I16" s="20">
        <f t="shared" si="3"/>
        <v>0</v>
      </c>
      <c r="J16" s="8"/>
    </row>
    <row r="17" spans="1:10" ht="15" thickBot="1" x14ac:dyDescent="0.4">
      <c r="A17" s="5"/>
      <c r="B17" s="9"/>
      <c r="C17" s="10"/>
      <c r="D17" s="10"/>
      <c r="E17" s="16">
        <f t="shared" si="0"/>
        <v>0</v>
      </c>
      <c r="F17" s="9">
        <f t="shared" si="1"/>
        <v>0</v>
      </c>
      <c r="G17" s="10"/>
      <c r="H17" s="10">
        <f t="shared" si="2"/>
        <v>0</v>
      </c>
      <c r="I17" s="21">
        <f t="shared" si="3"/>
        <v>0</v>
      </c>
    </row>
    <row r="18" spans="1:10" ht="15" thickTop="1" x14ac:dyDescent="0.35">
      <c r="B18" s="8">
        <f>SUM(B2:B17)</f>
        <v>268777.84000000003</v>
      </c>
      <c r="C18" s="7">
        <f>AVERAGE(C2:C17)</f>
        <v>1.78E-2</v>
      </c>
      <c r="D18" s="7" t="e">
        <f>AVERAGE(D2:D16)</f>
        <v>#DIV/0!</v>
      </c>
      <c r="E18" s="15">
        <f>AVERAGE(E2:E16)</f>
        <v>1.78E-2</v>
      </c>
      <c r="F18" s="8">
        <f>SUM(F2:F17)</f>
        <v>4568.5028040000007</v>
      </c>
      <c r="I18" s="20">
        <f>SUM(I2:I17)</f>
        <v>795.46744000000012</v>
      </c>
      <c r="J18" s="8"/>
    </row>
    <row r="20" spans="1:10" x14ac:dyDescent="0.35">
      <c r="A20" s="6" t="s">
        <v>28</v>
      </c>
      <c r="B20" s="4"/>
      <c r="C20" s="4"/>
      <c r="D20" s="12"/>
      <c r="E20" s="12"/>
    </row>
    <row r="21" spans="1:10" x14ac:dyDescent="0.35">
      <c r="A21" t="s">
        <v>29</v>
      </c>
      <c r="C21" s="8">
        <f>190*12</f>
        <v>2280</v>
      </c>
      <c r="D21" s="8"/>
      <c r="E21" s="8"/>
    </row>
    <row r="22" spans="1:10" x14ac:dyDescent="0.35">
      <c r="A22" t="s">
        <v>11</v>
      </c>
      <c r="C22" s="8">
        <f>I18</f>
        <v>795.46744000000012</v>
      </c>
      <c r="D22" s="8"/>
      <c r="E22" s="8"/>
      <c r="F22" s="8"/>
    </row>
    <row r="23" spans="1:10" ht="15" thickBot="1" x14ac:dyDescent="0.4">
      <c r="A23" s="5"/>
      <c r="B23" s="5"/>
      <c r="C23" s="9"/>
      <c r="D23" s="13"/>
      <c r="E23" s="13"/>
    </row>
    <row r="24" spans="1:10" ht="15" thickTop="1" x14ac:dyDescent="0.35">
      <c r="A24" t="s">
        <v>6</v>
      </c>
      <c r="C24" s="8">
        <f>SUM(C21:C23)</f>
        <v>3075.4674400000004</v>
      </c>
      <c r="D24" s="8"/>
      <c r="E24" s="8"/>
    </row>
    <row r="25" spans="1:10" x14ac:dyDescent="0.35">
      <c r="C25" s="8"/>
      <c r="D25" s="8"/>
      <c r="E25" s="8"/>
    </row>
    <row r="26" spans="1:10" ht="15" thickBot="1" x14ac:dyDescent="0.4">
      <c r="A26" t="s">
        <v>7</v>
      </c>
      <c r="C26" s="11">
        <f>F18-I18</f>
        <v>3773.0353640000003</v>
      </c>
      <c r="D26" s="13"/>
      <c r="E26" s="13"/>
    </row>
    <row r="27" spans="1:10" x14ac:dyDescent="0.35">
      <c r="A27" t="s">
        <v>8</v>
      </c>
      <c r="C27" s="18">
        <f>SUM(C24:C26)</f>
        <v>6848.5028040000007</v>
      </c>
      <c r="D27" s="8"/>
      <c r="E27" s="8"/>
    </row>
    <row r="28" spans="1:10" x14ac:dyDescent="0.35">
      <c r="C28" s="8"/>
      <c r="D28" s="8"/>
      <c r="E28" s="8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G15" sqref="G1:G15"/>
    </sheetView>
  </sheetViews>
  <sheetFormatPr defaultRowHeight="14.5" x14ac:dyDescent="0.35"/>
  <cols>
    <col min="1" max="1" width="20.6328125" bestFit="1" customWidth="1"/>
    <col min="2" max="2" width="8.81640625" bestFit="1" customWidth="1"/>
    <col min="3" max="4" width="7.81640625" bestFit="1" customWidth="1"/>
    <col min="5" max="5" width="1.81640625" bestFit="1" customWidth="1"/>
    <col min="6" max="6" width="8.453125" bestFit="1" customWidth="1"/>
    <col min="7" max="7" width="8.81640625" bestFit="1" customWidth="1"/>
  </cols>
  <sheetData>
    <row r="1" spans="1:7" x14ac:dyDescent="0.35">
      <c r="A1" t="s">
        <v>13</v>
      </c>
      <c r="B1" s="22">
        <v>17755.400000000001</v>
      </c>
      <c r="C1" s="22">
        <v>2116.8000000000002</v>
      </c>
      <c r="D1">
        <v>483.57</v>
      </c>
      <c r="E1">
        <v>0</v>
      </c>
      <c r="F1">
        <v>0</v>
      </c>
      <c r="G1" s="22">
        <v>20355.77</v>
      </c>
    </row>
    <row r="2" spans="1:7" x14ac:dyDescent="0.35">
      <c r="A2" t="s">
        <v>14</v>
      </c>
      <c r="B2" s="22">
        <v>12438.26</v>
      </c>
      <c r="C2" s="22">
        <v>2019.88</v>
      </c>
      <c r="D2">
        <v>515.76</v>
      </c>
      <c r="E2">
        <v>0</v>
      </c>
      <c r="F2">
        <v>816.61</v>
      </c>
      <c r="G2" s="22">
        <v>15790.51</v>
      </c>
    </row>
    <row r="3" spans="1:7" x14ac:dyDescent="0.35">
      <c r="A3" t="s">
        <v>15</v>
      </c>
      <c r="B3" s="22">
        <v>48738.6</v>
      </c>
      <c r="C3" s="22">
        <v>5103.3599999999997</v>
      </c>
      <c r="D3" s="22">
        <v>2124.1999999999998</v>
      </c>
      <c r="E3">
        <v>0</v>
      </c>
      <c r="F3">
        <v>0</v>
      </c>
      <c r="G3" s="22">
        <v>55966.16</v>
      </c>
    </row>
    <row r="4" spans="1:7" x14ac:dyDescent="0.35">
      <c r="A4" t="s">
        <v>16</v>
      </c>
      <c r="B4" s="22">
        <v>29759.119999999999</v>
      </c>
      <c r="C4" s="22">
        <v>5659.31</v>
      </c>
      <c r="D4" s="22">
        <v>1509.97</v>
      </c>
      <c r="E4">
        <v>0</v>
      </c>
      <c r="F4">
        <v>0</v>
      </c>
      <c r="G4" s="22">
        <v>36928.400000000001</v>
      </c>
    </row>
    <row r="5" spans="1:7" x14ac:dyDescent="0.35">
      <c r="A5" t="s">
        <v>17</v>
      </c>
      <c r="B5" s="22">
        <v>24349.06</v>
      </c>
      <c r="C5" s="22">
        <v>3173.64</v>
      </c>
      <c r="D5" s="22">
        <v>1288.1400000000001</v>
      </c>
      <c r="E5">
        <v>0</v>
      </c>
      <c r="F5">
        <v>0</v>
      </c>
      <c r="G5" s="22">
        <v>28810.84</v>
      </c>
    </row>
    <row r="6" spans="1:7" x14ac:dyDescent="0.35">
      <c r="A6" t="s">
        <v>18</v>
      </c>
      <c r="B6" s="22">
        <v>13251.91</v>
      </c>
      <c r="C6" s="22">
        <v>6750.92</v>
      </c>
      <c r="D6">
        <v>847.07</v>
      </c>
      <c r="E6">
        <v>0</v>
      </c>
      <c r="F6">
        <v>0</v>
      </c>
      <c r="G6" s="22">
        <v>20849.900000000001</v>
      </c>
    </row>
    <row r="7" spans="1:7" x14ac:dyDescent="0.35">
      <c r="A7" t="s">
        <v>19</v>
      </c>
      <c r="B7" s="22">
        <v>1437.99</v>
      </c>
      <c r="C7">
        <v>267.32</v>
      </c>
      <c r="D7">
        <v>98.97</v>
      </c>
      <c r="E7">
        <v>0</v>
      </c>
      <c r="F7">
        <v>317.54000000000002</v>
      </c>
      <c r="G7" s="22">
        <v>2121.8200000000002</v>
      </c>
    </row>
    <row r="8" spans="1:7" x14ac:dyDescent="0.35">
      <c r="A8" t="s">
        <v>20</v>
      </c>
      <c r="B8" s="22">
        <v>1508.79</v>
      </c>
      <c r="C8">
        <v>0</v>
      </c>
      <c r="D8">
        <v>92.97</v>
      </c>
      <c r="E8">
        <v>0</v>
      </c>
      <c r="F8">
        <v>0</v>
      </c>
      <c r="G8" s="22">
        <v>1601.76</v>
      </c>
    </row>
    <row r="9" spans="1:7" x14ac:dyDescent="0.35">
      <c r="A9" t="s">
        <v>21</v>
      </c>
      <c r="B9" s="22">
        <v>12933.24</v>
      </c>
      <c r="C9" s="22">
        <v>2019.92</v>
      </c>
      <c r="D9">
        <v>671.87</v>
      </c>
      <c r="E9">
        <v>0</v>
      </c>
      <c r="F9">
        <v>816.67</v>
      </c>
      <c r="G9" s="22">
        <v>16441.7</v>
      </c>
    </row>
    <row r="10" spans="1:7" x14ac:dyDescent="0.35">
      <c r="A10" t="s">
        <v>22</v>
      </c>
      <c r="B10" s="22">
        <v>10179.11</v>
      </c>
      <c r="C10" s="22">
        <v>1265.44</v>
      </c>
      <c r="D10">
        <v>684.42</v>
      </c>
      <c r="E10">
        <v>0</v>
      </c>
      <c r="F10">
        <v>0</v>
      </c>
      <c r="G10" s="22">
        <v>12128.97</v>
      </c>
    </row>
    <row r="11" spans="1:7" x14ac:dyDescent="0.35">
      <c r="A11" t="s">
        <v>23</v>
      </c>
      <c r="B11" s="22">
        <v>2775.45</v>
      </c>
      <c r="C11" s="22">
        <v>1031.24</v>
      </c>
      <c r="D11">
        <v>26.98</v>
      </c>
      <c r="E11">
        <v>0</v>
      </c>
      <c r="F11">
        <v>0</v>
      </c>
      <c r="G11" s="22">
        <v>3833.67</v>
      </c>
    </row>
    <row r="12" spans="1:7" x14ac:dyDescent="0.35">
      <c r="A12" t="s">
        <v>24</v>
      </c>
      <c r="B12" s="22">
        <v>22824.67</v>
      </c>
      <c r="C12" s="22">
        <v>4547.32</v>
      </c>
      <c r="D12">
        <v>877.67</v>
      </c>
      <c r="E12">
        <v>0</v>
      </c>
      <c r="F12" s="22">
        <v>1058.42</v>
      </c>
      <c r="G12" s="22">
        <v>29308.080000000002</v>
      </c>
    </row>
    <row r="13" spans="1:7" x14ac:dyDescent="0.35">
      <c r="A13" t="s">
        <v>25</v>
      </c>
      <c r="B13">
        <v>950.61</v>
      </c>
      <c r="C13">
        <v>178.2</v>
      </c>
      <c r="D13">
        <v>47.89</v>
      </c>
      <c r="E13">
        <v>0</v>
      </c>
      <c r="F13">
        <v>211.69</v>
      </c>
      <c r="G13" s="22">
        <v>1388.39</v>
      </c>
    </row>
    <row r="14" spans="1:7" x14ac:dyDescent="0.35">
      <c r="A14" t="s">
        <v>26</v>
      </c>
      <c r="B14" s="22">
        <v>8158.13</v>
      </c>
      <c r="C14" s="22">
        <v>1626.72</v>
      </c>
      <c r="D14">
        <v>434.94</v>
      </c>
      <c r="E14">
        <v>0</v>
      </c>
      <c r="F14">
        <v>529.21</v>
      </c>
      <c r="G14" s="22">
        <v>10749</v>
      </c>
    </row>
    <row r="15" spans="1:7" x14ac:dyDescent="0.35">
      <c r="A15" t="s">
        <v>27</v>
      </c>
      <c r="B15" s="22">
        <v>10488</v>
      </c>
      <c r="C15" s="22">
        <v>1265.32</v>
      </c>
      <c r="D15">
        <v>749.55</v>
      </c>
      <c r="E15">
        <v>0</v>
      </c>
      <c r="F15">
        <v>0</v>
      </c>
      <c r="G15" s="22">
        <v>12502.87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Eric Droblyen</cp:lastModifiedBy>
  <dcterms:created xsi:type="dcterms:W3CDTF">2014-10-21T19:12:29Z</dcterms:created>
  <dcterms:modified xsi:type="dcterms:W3CDTF">2018-08-31T16:07:18Z</dcterms:modified>
</cp:coreProperties>
</file>